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adamstewart 1/Dropbox/OMA/SGFP Exec/Relativity Working Group/CANDI/"/>
    </mc:Choice>
  </mc:AlternateContent>
  <bookViews>
    <workbookView xWindow="620" yWindow="1180" windowWidth="25740" windowHeight="19820" tabRatio="500"/>
  </bookViews>
  <sheets>
    <sheet name="Editabl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F17" i="1"/>
  <c r="F18" i="1"/>
  <c r="F19" i="1"/>
  <c r="F20" i="1"/>
  <c r="E17" i="1"/>
  <c r="E18" i="1"/>
  <c r="E19" i="1"/>
  <c r="E20" i="1"/>
  <c r="D22" i="1"/>
  <c r="B5" i="1"/>
  <c r="I5" i="1"/>
  <c r="J5" i="1"/>
</calcChain>
</file>

<file path=xl/sharedStrings.xml><?xml version="1.0" encoding="utf-8"?>
<sst xmlns="http://schemas.openxmlformats.org/spreadsheetml/2006/main" count="41" uniqueCount="41">
  <si>
    <t>GDI</t>
  </si>
  <si>
    <t>Per Diem</t>
  </si>
  <si>
    <t>NFFS</t>
  </si>
  <si>
    <t>Hours</t>
  </si>
  <si>
    <t>Overhead</t>
  </si>
  <si>
    <t>Opportunity Cost</t>
  </si>
  <si>
    <t>Skills Acquisition</t>
  </si>
  <si>
    <t>ANDI</t>
  </si>
  <si>
    <t>CANDI Score</t>
  </si>
  <si>
    <t>Gross Daily Income for Family Medicine</t>
  </si>
  <si>
    <t>Blended Capitation (FHN, FHO)</t>
  </si>
  <si>
    <t>Enhanced FFF (CCM, FHG)</t>
  </si>
  <si>
    <t>Non-PEM</t>
  </si>
  <si>
    <t>A</t>
  </si>
  <si>
    <t>Professional FFS</t>
  </si>
  <si>
    <t>B</t>
  </si>
  <si>
    <t>Shadow Billings</t>
  </si>
  <si>
    <t>C</t>
  </si>
  <si>
    <t>CCM Daily Rate (365 days)</t>
  </si>
  <si>
    <t>D</t>
  </si>
  <si>
    <t>Base Capitation (365 days)</t>
  </si>
  <si>
    <t>E</t>
  </si>
  <si>
    <t>Access Bonus (365 days)</t>
  </si>
  <si>
    <t>F</t>
  </si>
  <si>
    <t>Total Annual Days</t>
  </si>
  <si>
    <t>G</t>
  </si>
  <si>
    <t>% After-Hours</t>
  </si>
  <si>
    <t>H</t>
  </si>
  <si>
    <r>
      <t xml:space="preserve">Adjusted CCM Daily Rate </t>
    </r>
    <r>
      <rPr>
        <i/>
        <sz val="12"/>
        <color theme="1"/>
        <rFont val="Calibri"/>
        <scheme val="minor"/>
      </rPr>
      <t>(1-G)*(365/F)*C</t>
    </r>
  </si>
  <si>
    <t>I</t>
  </si>
  <si>
    <r>
      <t xml:space="preserve">Adjusted Base Capitation </t>
    </r>
    <r>
      <rPr>
        <i/>
        <sz val="12"/>
        <color theme="1"/>
        <rFont val="Calibri"/>
        <scheme val="minor"/>
      </rPr>
      <t>(1-G)*(365/F)*D</t>
    </r>
  </si>
  <si>
    <t>J</t>
  </si>
  <si>
    <r>
      <t xml:space="preserve">Adjusted Access Bonus    </t>
    </r>
    <r>
      <rPr>
        <i/>
        <sz val="12"/>
        <color theme="1"/>
        <rFont val="Calibri"/>
        <scheme val="minor"/>
      </rPr>
      <t>(1-G)*(365/F)*E</t>
    </r>
  </si>
  <si>
    <t>K</t>
  </si>
  <si>
    <t>Gross Daily Income A+B+H+I+J</t>
  </si>
  <si>
    <t>Weights</t>
  </si>
  <si>
    <t>GDI for Family Medicine</t>
  </si>
  <si>
    <t>CANDI Calculator for Family Medicine</t>
  </si>
  <si>
    <t>by Dr. Adam Stewart</t>
  </si>
  <si>
    <t>www.stewartmedicine.com</t>
  </si>
  <si>
    <t>Adjust the different variables to see how they affect the final CANDI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</si>
</sst>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&quot;$&quot;#,##0.00"/>
    <numFmt numFmtId="166" formatCode="0.0%"/>
    <numFmt numFmtId="167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165" fontId="0" fillId="0" borderId="2" xfId="0" applyNumberFormat="1" applyBorder="1" applyAlignment="1" applyProtection="1">
      <alignment horizontal="center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5" xfId="0" applyNumberFormat="1" applyBorder="1" applyAlignment="1" applyProtection="1">
      <alignment horizontal="center" vertical="center"/>
    </xf>
    <xf numFmtId="8" fontId="0" fillId="0" borderId="7" xfId="0" applyNumberFormat="1" applyBorder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Protection="1"/>
    <xf numFmtId="0" fontId="5" fillId="0" borderId="0" xfId="3" applyProtection="1"/>
    <xf numFmtId="164" fontId="0" fillId="2" borderId="5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8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2" fontId="2" fillId="2" borderId="6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</cellXfs>
  <cellStyles count="4">
    <cellStyle name="Currency 2" xfId="1"/>
    <cellStyle name="Hyperlink" xfId="3" builtinId="8"/>
    <cellStyle name="Normal" xfId="0" builtinId="0"/>
    <cellStyle name="Percent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ewartmedic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25"/>
  <sheetViews>
    <sheetView tabSelected="1" workbookViewId="0">
      <selection activeCell="D28" sqref="D28"/>
    </sheetView>
  </sheetViews>
  <sheetFormatPr baseColWidth="10" defaultColWidth="11" defaultRowHeight="16" x14ac:dyDescent="0.2"/>
  <cols>
    <col min="1" max="1" width="11" style="3"/>
    <col min="2" max="2" width="8" style="3" customWidth="1"/>
    <col min="3" max="3" width="22.83203125" style="3" customWidth="1"/>
    <col min="4" max="6" width="12" style="3" customWidth="1"/>
    <col min="7" max="7" width="15.5" style="3" bestFit="1" customWidth="1"/>
    <col min="8" max="8" width="15" style="3" bestFit="1" customWidth="1"/>
    <col min="9" max="9" width="7" style="3" customWidth="1"/>
    <col min="10" max="10" width="11.5" style="3" bestFit="1" customWidth="1"/>
    <col min="11" max="16384" width="11" style="3"/>
  </cols>
  <sheetData>
    <row r="1" spans="2:10" x14ac:dyDescent="0.2">
      <c r="B1" s="43" t="s">
        <v>37</v>
      </c>
      <c r="C1" s="30"/>
      <c r="D1" s="30"/>
    </row>
    <row r="4" spans="2:10" s="4" customFormat="1" x14ac:dyDescent="0.2">
      <c r="B4" s="44" t="s">
        <v>0</v>
      </c>
      <c r="C4" s="45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6" t="s">
        <v>7</v>
      </c>
      <c r="J4" s="47" t="s">
        <v>8</v>
      </c>
    </row>
    <row r="5" spans="2:10" s="5" customFormat="1" x14ac:dyDescent="0.2">
      <c r="B5" s="33">
        <f>D22</f>
        <v>1097.985888185</v>
      </c>
      <c r="C5" s="6">
        <v>0.98</v>
      </c>
      <c r="D5" s="6">
        <v>1.03</v>
      </c>
      <c r="E5" s="6">
        <v>1.03</v>
      </c>
      <c r="F5" s="6">
        <v>0.67</v>
      </c>
      <c r="G5" s="6">
        <v>1</v>
      </c>
      <c r="H5" s="6">
        <v>1</v>
      </c>
      <c r="I5" s="32">
        <f>B5*C5*D5*E5*F5*G5*H5</f>
        <v>764.84263001397142</v>
      </c>
      <c r="J5" s="48">
        <f>I5/909.52</f>
        <v>0.84092997406760861</v>
      </c>
    </row>
    <row r="8" spans="2:10" x14ac:dyDescent="0.2">
      <c r="B8" s="43" t="s">
        <v>9</v>
      </c>
      <c r="C8" s="30"/>
      <c r="D8" s="30"/>
    </row>
    <row r="9" spans="2:10" ht="50" customHeight="1" x14ac:dyDescent="0.2">
      <c r="D9" s="42" t="s">
        <v>10</v>
      </c>
      <c r="E9" s="42" t="s">
        <v>11</v>
      </c>
      <c r="F9" s="42" t="s">
        <v>12</v>
      </c>
    </row>
    <row r="10" spans="2:10" s="7" customFormat="1" ht="22" customHeight="1" x14ac:dyDescent="0.2">
      <c r="B10" s="8" t="s">
        <v>13</v>
      </c>
      <c r="C10" s="9" t="s">
        <v>14</v>
      </c>
      <c r="D10" s="10">
        <v>165.29</v>
      </c>
      <c r="E10" s="10">
        <v>981.39</v>
      </c>
      <c r="F10" s="10">
        <v>537.66</v>
      </c>
    </row>
    <row r="11" spans="2:10" s="7" customFormat="1" ht="22" customHeight="1" x14ac:dyDescent="0.2">
      <c r="B11" s="8" t="s">
        <v>15</v>
      </c>
      <c r="C11" s="9" t="s">
        <v>16</v>
      </c>
      <c r="D11" s="10">
        <v>81.260000000000005</v>
      </c>
      <c r="E11" s="10"/>
      <c r="F11" s="10"/>
    </row>
    <row r="12" spans="2:10" s="7" customFormat="1" ht="22" customHeight="1" x14ac:dyDescent="0.2">
      <c r="B12" s="7" t="s">
        <v>17</v>
      </c>
      <c r="C12" s="11" t="s">
        <v>18</v>
      </c>
      <c r="D12" s="12">
        <v>120.05</v>
      </c>
      <c r="E12" s="12">
        <v>110.81</v>
      </c>
      <c r="F12" s="12"/>
    </row>
    <row r="13" spans="2:10" s="7" customFormat="1" ht="22" customHeight="1" thickBot="1" x14ac:dyDescent="0.25">
      <c r="B13" s="7" t="s">
        <v>19</v>
      </c>
      <c r="C13" s="11" t="s">
        <v>20</v>
      </c>
      <c r="D13" s="12">
        <v>571.49</v>
      </c>
      <c r="E13" s="12"/>
      <c r="F13" s="12"/>
    </row>
    <row r="14" spans="2:10" s="7" customFormat="1" ht="22" customHeight="1" x14ac:dyDescent="0.2">
      <c r="B14" s="7" t="s">
        <v>21</v>
      </c>
      <c r="C14" s="11" t="s">
        <v>22</v>
      </c>
      <c r="D14" s="12">
        <v>61.22</v>
      </c>
      <c r="E14" s="12"/>
      <c r="F14" s="12"/>
      <c r="H14" s="36" t="s">
        <v>40</v>
      </c>
      <c r="I14" s="37"/>
    </row>
    <row r="15" spans="2:10" s="7" customFormat="1" ht="22" customHeight="1" x14ac:dyDescent="0.2">
      <c r="B15" s="13" t="s">
        <v>23</v>
      </c>
      <c r="C15" s="14" t="s">
        <v>24</v>
      </c>
      <c r="D15" s="13">
        <v>207</v>
      </c>
      <c r="E15" s="13">
        <v>230</v>
      </c>
      <c r="F15" s="13">
        <v>145</v>
      </c>
      <c r="H15" s="38"/>
      <c r="I15" s="39"/>
    </row>
    <row r="16" spans="2:10" s="7" customFormat="1" ht="22" customHeight="1" x14ac:dyDescent="0.2">
      <c r="B16" s="15" t="s">
        <v>25</v>
      </c>
      <c r="C16" s="16" t="s">
        <v>26</v>
      </c>
      <c r="D16" s="17">
        <v>0.14599999999999999</v>
      </c>
      <c r="E16" s="17">
        <v>0.11700000000000001</v>
      </c>
      <c r="F16" s="17">
        <v>7.9000000000000001E-2</v>
      </c>
      <c r="H16" s="38"/>
      <c r="I16" s="39"/>
    </row>
    <row r="17" spans="2:9" s="7" customFormat="1" ht="33" customHeight="1" thickBot="1" x14ac:dyDescent="0.25">
      <c r="B17" s="13" t="s">
        <v>27</v>
      </c>
      <c r="C17" s="18" t="s">
        <v>28</v>
      </c>
      <c r="D17" s="1">
        <f>(1-D16)*(365/D15)*D12</f>
        <v>180.77674154589371</v>
      </c>
      <c r="E17" s="1">
        <f t="shared" ref="E17:F17" si="0">(1-E16)*(365/E15)*E12</f>
        <v>155.27612586956522</v>
      </c>
      <c r="F17" s="1">
        <f t="shared" si="0"/>
        <v>0</v>
      </c>
      <c r="H17" s="40"/>
      <c r="I17" s="41"/>
    </row>
    <row r="18" spans="2:9" s="7" customFormat="1" ht="33" customHeight="1" x14ac:dyDescent="0.2">
      <c r="B18" s="19" t="s">
        <v>29</v>
      </c>
      <c r="C18" s="20" t="s">
        <v>30</v>
      </c>
      <c r="D18" s="26">
        <f>(1-D16)*(365/D15)*D13</f>
        <v>860.57559371980676</v>
      </c>
      <c r="E18" s="26">
        <f t="shared" ref="E18:F18" si="1">(1-E16)*(365/E15)*E13</f>
        <v>0</v>
      </c>
      <c r="F18" s="26">
        <f t="shared" si="1"/>
        <v>0</v>
      </c>
    </row>
    <row r="19" spans="2:9" s="7" customFormat="1" ht="33" customHeight="1" x14ac:dyDescent="0.2">
      <c r="B19" s="15" t="s">
        <v>31</v>
      </c>
      <c r="C19" s="21" t="s">
        <v>32</v>
      </c>
      <c r="D19" s="27">
        <f>(1-D16)*(365/D15)*D14</f>
        <v>92.18785603864734</v>
      </c>
      <c r="E19" s="27">
        <f t="shared" ref="E19:F19" si="2">(1-E16)*(365/E15)*E14</f>
        <v>0</v>
      </c>
      <c r="F19" s="27">
        <f t="shared" si="2"/>
        <v>0</v>
      </c>
      <c r="H19" s="29" t="s">
        <v>38</v>
      </c>
      <c r="I19" s="49"/>
    </row>
    <row r="20" spans="2:9" s="7" customFormat="1" ht="33" customHeight="1" x14ac:dyDescent="0.2">
      <c r="B20" s="8" t="s">
        <v>33</v>
      </c>
      <c r="C20" s="22" t="s">
        <v>34</v>
      </c>
      <c r="D20" s="28">
        <f>D10+D11+D17+D18+D19</f>
        <v>1380.0901913043479</v>
      </c>
      <c r="E20" s="28">
        <f t="shared" ref="E20:F20" si="3">E10+E11+E17+E18+E19</f>
        <v>1136.6661258695651</v>
      </c>
      <c r="F20" s="28">
        <f t="shared" si="3"/>
        <v>537.66</v>
      </c>
      <c r="H20" s="31" t="s">
        <v>39</v>
      </c>
      <c r="I20" s="49"/>
    </row>
    <row r="21" spans="2:9" s="7" customFormat="1" ht="22" customHeight="1" x14ac:dyDescent="0.2">
      <c r="B21" s="8"/>
      <c r="C21" s="23" t="s">
        <v>35</v>
      </c>
      <c r="D21" s="2">
        <v>0.45900000000000002</v>
      </c>
      <c r="E21" s="2">
        <v>0.28899999999999998</v>
      </c>
      <c r="F21" s="2">
        <v>0.253</v>
      </c>
      <c r="G21" s="24"/>
    </row>
    <row r="22" spans="2:9" s="7" customFormat="1" ht="22" customHeight="1" x14ac:dyDescent="0.2">
      <c r="B22" s="8"/>
      <c r="C22" s="25" t="s">
        <v>36</v>
      </c>
      <c r="D22" s="34">
        <f>(D20*D21)+(E20*E21)+(F20*F21)</f>
        <v>1097.985888185</v>
      </c>
      <c r="E22" s="35"/>
      <c r="F22" s="35"/>
    </row>
    <row r="25" spans="2:9" x14ac:dyDescent="0.2">
      <c r="B25" s="29"/>
      <c r="C25" s="30"/>
      <c r="D25" s="31"/>
      <c r="E25" s="30"/>
      <c r="F25" s="30"/>
    </row>
  </sheetData>
  <sheetProtection sheet="1" objects="1" scenarios="1" selectLockedCells="1"/>
  <mergeCells count="2">
    <mergeCell ref="D22:F22"/>
    <mergeCell ref="H14:I17"/>
  </mergeCells>
  <phoneticPr fontId="6" type="noConversion"/>
  <hyperlinks>
    <hyperlink ref="H20" r:id="rId1"/>
  </hyperlinks>
  <pageMargins left="0.7" right="0.7" top="0.75" bottom="0.75" header="0.3" footer="0.3"/>
  <pageSetup scale="7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2018-12-03T01:15:06Z</cp:lastPrinted>
  <dcterms:created xsi:type="dcterms:W3CDTF">2018-12-03T01:03:17Z</dcterms:created>
  <dcterms:modified xsi:type="dcterms:W3CDTF">2018-12-04T22:02:37Z</dcterms:modified>
</cp:coreProperties>
</file>